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00" windowHeight="7950" tabRatio="500" activeTab="2"/>
  </bookViews>
  <sheets>
    <sheet name="Instructions" sheetId="1" r:id="rId1"/>
    <sheet name="CostCalc" sheetId="2" r:id="rId2"/>
    <sheet name="Inventory" sheetId="3" r:id="rId3"/>
  </sheets>
  <definedNames>
    <definedName name="_xlnm.Print_Area" localSheetId="1">'CostCalc'!$A$1:$C$42</definedName>
    <definedName name="_xlnm.Print_Area" localSheetId="0">'Instructions'!$A$1:$K$30</definedName>
    <definedName name="_xlnm.Print_Area" localSheetId="2">'Inventory'!$A$1:$F$37</definedName>
  </definedNames>
  <calcPr fullCalcOnLoad="1"/>
</workbook>
</file>

<file path=xl/sharedStrings.xml><?xml version="1.0" encoding="utf-8"?>
<sst xmlns="http://schemas.openxmlformats.org/spreadsheetml/2006/main" count="80" uniqueCount="79">
  <si>
    <t>Obtain size (watts) from the current bulb.</t>
  </si>
  <si>
    <t>#</t>
  </si>
  <si>
    <t>NOTES</t>
  </si>
  <si>
    <t xml:space="preserve">of Illumination America  (Boca Raton, Florida) in creation of this comparison table. </t>
  </si>
  <si>
    <t xml:space="preserve">MIP&amp;L gratefully acknolwedes the assistance of William Andrews </t>
  </si>
  <si>
    <t>Rebate Rate</t>
  </si>
  <si>
    <t>FILL IN EACH YELLOW CELL</t>
  </si>
  <si>
    <t>Electricity  Cost per kWh</t>
  </si>
  <si>
    <t>LIGHT BULB COMPARISON</t>
  </si>
  <si>
    <t>Cost in $s and Environmental Impact</t>
  </si>
  <si>
    <t># of New England Trees Needed to Offset</t>
  </si>
  <si>
    <t>Total  Capital &amp; Installation Cost Savings</t>
  </si>
  <si>
    <t>www.MIPandL.org</t>
  </si>
  <si>
    <r>
      <t>Annual Carbon Footprint (CO</t>
    </r>
    <r>
      <rPr>
        <sz val="9"/>
        <rFont val="Times"/>
        <family val="0"/>
      </rPr>
      <t>2</t>
    </r>
    <r>
      <rPr>
        <sz val="12"/>
        <rFont val="Times"/>
        <family val="0"/>
      </rPr>
      <t xml:space="preserve"> lbs</t>
    </r>
    <r>
      <rPr>
        <sz val="9"/>
        <rFont val="Times"/>
        <family val="0"/>
      </rPr>
      <t>)</t>
    </r>
  </si>
  <si>
    <t>Installation Cost</t>
  </si>
  <si>
    <t>Annual LED Savings</t>
  </si>
  <si>
    <t># of times to replace current in LED life</t>
  </si>
  <si>
    <t>Total Lifetime Purchase &amp; Installation Cost</t>
  </si>
  <si>
    <t>Capital Cost Savings</t>
  </si>
  <si>
    <t>Hours Use/Year</t>
  </si>
  <si>
    <t>Years Between Replacement</t>
  </si>
  <si>
    <t>Installation Cost Savings</t>
  </si>
  <si>
    <t>Total Operating Cost Savings in LED Life</t>
  </si>
  <si>
    <t>ENVIRONMENTAL IMPACT</t>
  </si>
  <si>
    <t>TOTAL COST SAVINGS OVER LED LIFE</t>
  </si>
  <si>
    <t>hourly loaded wage</t>
  </si>
  <si>
    <t>minutes to replace each light</t>
  </si>
  <si>
    <t>LED Higher Initial Cost</t>
  </si>
  <si>
    <t xml:space="preserve"> Days to Cover Higher Intital Cost</t>
  </si>
  <si>
    <t># of bulbs</t>
  </si>
  <si>
    <t>Size (watts)</t>
  </si>
  <si>
    <t>Life (hours)</t>
  </si>
  <si>
    <t>Type</t>
  </si>
  <si>
    <t>LED</t>
  </si>
  <si>
    <t>Current</t>
  </si>
  <si>
    <t>Hours Used/day</t>
  </si>
  <si>
    <t>Rebate @ 70%</t>
  </si>
  <si>
    <t>Purchase Cost</t>
  </si>
  <si>
    <t>TOTAL INITIAL COST</t>
  </si>
  <si>
    <t>Annual kWh Use</t>
  </si>
  <si>
    <t>Annual $s for electricity</t>
  </si>
  <si>
    <t>Purchase Cost (each)</t>
  </si>
  <si>
    <t>Labor Cost (each)</t>
  </si>
  <si>
    <t>LED % of Cost  of Current Bulb Electricity Use</t>
  </si>
  <si>
    <t>Space</t>
  </si>
  <si>
    <t>Location</t>
  </si>
  <si>
    <t>Type</t>
  </si>
  <si>
    <t>Size Current</t>
  </si>
  <si>
    <t>NAME OF HOW</t>
  </si>
  <si>
    <t>BULB INVENTORY</t>
  </si>
  <si>
    <t>Massachusetts Interfaith Power &amp; Light</t>
  </si>
  <si>
    <t xml:space="preserve">PO Box 590564 </t>
  </si>
  <si>
    <t xml:space="preserve">Newton Centre, MA 02459  </t>
  </si>
  <si>
    <t xml:space="preserve">617-244-0755  </t>
  </si>
  <si>
    <t>INSTRUCTIONS</t>
  </si>
  <si>
    <t>Light Output (lumens)</t>
  </si>
  <si>
    <r>
      <t>Space</t>
    </r>
    <r>
      <rPr>
        <sz val="12"/>
        <rFont val="Times"/>
        <family val="0"/>
      </rPr>
      <t xml:space="preserve"> is a room, or a portion of a room.  Examples: Sanctuary (left chapel), or Clergy Office, or Classroom #1.</t>
    </r>
  </si>
  <si>
    <r>
      <t>Location</t>
    </r>
    <r>
      <rPr>
        <sz val="12"/>
        <rFont val="Times"/>
        <family val="0"/>
      </rPr>
      <t xml:space="preserve"> is where the bulb type is found.  Examples: Chandelier. Spotlight on columns. Ceiling lamp. Desk lamp.</t>
    </r>
  </si>
  <si>
    <r>
      <t>Type</t>
    </r>
    <r>
      <rPr>
        <sz val="12"/>
        <rFont val="Times"/>
        <family val="0"/>
      </rPr>
      <t xml:space="preserve"> is the information for the comparison</t>
    </r>
  </si>
  <si>
    <r>
      <t xml:space="preserve">Inventory  </t>
    </r>
    <r>
      <rPr>
        <sz val="12"/>
        <rFont val="Times"/>
        <family val="0"/>
      </rPr>
      <t>of existing bulbs</t>
    </r>
  </si>
  <si>
    <r>
      <t>Size Current</t>
    </r>
    <r>
      <rPr>
        <sz val="12"/>
        <rFont val="Times"/>
        <family val="0"/>
      </rPr>
      <t xml:space="preserve"> is watts.</t>
    </r>
  </si>
  <si>
    <r>
      <t>#</t>
    </r>
    <r>
      <rPr>
        <sz val="12"/>
        <rFont val="Times"/>
        <family val="0"/>
      </rPr>
      <t xml:space="preserve"> is the number of this type and size of bulb in the space and at the location.</t>
    </r>
  </si>
  <si>
    <r>
      <t>NOTES</t>
    </r>
    <r>
      <rPr>
        <sz val="12"/>
        <rFont val="Times"/>
        <family val="0"/>
      </rPr>
      <t xml:space="preserve"> is for helpful information, reminders and so on.</t>
    </r>
  </si>
  <si>
    <t>If the bulbs are being installed by a contractor, do a similar calculation by labor price divided by time.</t>
  </si>
  <si>
    <t>So 10 bulbs in 2 hours for $100 = $50/hour.</t>
  </si>
  <si>
    <t>FILL IN EACH YELLOW CELL</t>
  </si>
  <si>
    <t>When all yellow cells filled in the other cells automatically calculate.</t>
  </si>
  <si>
    <t>Get the electricity cost per kilowatt hour (kWh) from the latest Electric Company bill.</t>
  </si>
  <si>
    <t>Put in the Current Bulb type.  This may involve going to the fixture and taking out the bulb.</t>
  </si>
  <si>
    <t>Obtain size (lumens) from the packaging of an existing bulb, or go online to find this information for a replacement bulb, including cost.</t>
  </si>
  <si>
    <t>Go online to find a comparable LED bulb using the Size (lumens). Obtain information, including costs.</t>
  </si>
  <si>
    <t xml:space="preserve">Determine the time to install with HOW maintenance person. Include time to get ladder to bulb location. </t>
  </si>
  <si>
    <t>If multiple bulbs being installed, use the average for each. So a total of 1 hour &amp; 40 minutes for 10 bulbs = 10 minutes each</t>
  </si>
  <si>
    <t>Determine the hourly rate of the maintenance person, including benefits.</t>
  </si>
  <si>
    <t xml:space="preserve">Cost Calculator </t>
  </si>
  <si>
    <t>Click on the CostCalc tab.</t>
  </si>
  <si>
    <t>Loaded Wage  = direct pay plus cost of benefits</t>
  </si>
  <si>
    <t xml:space="preserve">   Many web sites are available for this. A good one for HOWs is </t>
  </si>
  <si>
    <t>www.illuminationamerica.com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</si>
</sst>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48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u val="single"/>
      <sz val="12"/>
      <color indexed="12"/>
      <name val="Times"/>
      <family val="0"/>
    </font>
    <font>
      <sz val="9"/>
      <name val="Times"/>
      <family val="0"/>
    </font>
    <font>
      <b/>
      <sz val="14"/>
      <color indexed="11"/>
      <name val="Bookman Old Style"/>
      <family val="0"/>
    </font>
    <font>
      <sz val="14"/>
      <name val="Times"/>
      <family val="0"/>
    </font>
    <font>
      <b/>
      <sz val="16"/>
      <name val="Times"/>
      <family val="0"/>
    </font>
    <font>
      <i/>
      <sz val="14"/>
      <name val="Times"/>
      <family val="0"/>
    </font>
    <font>
      <i/>
      <sz val="11"/>
      <name val="Times"/>
      <family val="0"/>
    </font>
    <font>
      <b/>
      <sz val="12"/>
      <color indexed="17"/>
      <name val="Times"/>
      <family val="0"/>
    </font>
    <font>
      <b/>
      <sz val="14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0" xfId="52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166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8" applyFont="1" applyFill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5" fillId="0" borderId="0" xfId="52" applyAlignment="1" applyProtection="1">
      <alignment/>
      <protection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luminationamerica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pandl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30" sqref="K30"/>
    </sheetView>
  </sheetViews>
  <sheetFormatPr defaultColWidth="10.8984375" defaultRowHeight="15"/>
  <cols>
    <col min="1" max="1" width="7.5" style="50" customWidth="1"/>
    <col min="2" max="10" width="10.8984375" style="50" customWidth="1"/>
    <col min="11" max="11" width="13.59765625" style="50" customWidth="1"/>
    <col min="12" max="16384" width="10.8984375" style="50" customWidth="1"/>
  </cols>
  <sheetData>
    <row r="1" s="51" customFormat="1" ht="18.75">
      <c r="E1" s="52" t="s">
        <v>54</v>
      </c>
    </row>
    <row r="2" s="51" customFormat="1" ht="15.75"/>
    <row r="3" s="51" customFormat="1" ht="15.75">
      <c r="A3" s="53" t="s">
        <v>74</v>
      </c>
    </row>
    <row r="4" s="51" customFormat="1" ht="15.75">
      <c r="B4" s="51" t="s">
        <v>75</v>
      </c>
    </row>
    <row r="5" spans="2:5" s="51" customFormat="1" ht="15.75">
      <c r="B5" s="57" t="s">
        <v>65</v>
      </c>
      <c r="C5" s="54"/>
      <c r="D5" s="54"/>
      <c r="E5" s="51" t="s">
        <v>66</v>
      </c>
    </row>
    <row r="6" s="51" customFormat="1" ht="15.75">
      <c r="B6" s="51" t="s">
        <v>67</v>
      </c>
    </row>
    <row r="7" s="51" customFormat="1" ht="15.75">
      <c r="B7" s="51" t="s">
        <v>68</v>
      </c>
    </row>
    <row r="8" s="51" customFormat="1" ht="15.75">
      <c r="B8" s="51" t="s">
        <v>0</v>
      </c>
    </row>
    <row r="9" s="51" customFormat="1" ht="15.75">
      <c r="B9" s="51" t="s">
        <v>69</v>
      </c>
    </row>
    <row r="10" s="51" customFormat="1" ht="15.75">
      <c r="B10" s="51" t="s">
        <v>70</v>
      </c>
    </row>
    <row r="11" spans="2:7" s="51" customFormat="1" ht="15.75">
      <c r="B11" s="51" t="s">
        <v>77</v>
      </c>
      <c r="G11" s="56" t="s">
        <v>78</v>
      </c>
    </row>
    <row r="12" s="51" customFormat="1" ht="15.75">
      <c r="B12" s="51" t="s">
        <v>71</v>
      </c>
    </row>
    <row r="13" s="51" customFormat="1" ht="15.75">
      <c r="C13" s="51" t="s">
        <v>72</v>
      </c>
    </row>
    <row r="14" s="51" customFormat="1" ht="15.75">
      <c r="B14" s="51" t="s">
        <v>73</v>
      </c>
    </row>
    <row r="15" s="51" customFormat="1" ht="15.75">
      <c r="C15" s="51" t="s">
        <v>63</v>
      </c>
    </row>
    <row r="16" s="51" customFormat="1" ht="15.75">
      <c r="D16" s="51" t="s">
        <v>64</v>
      </c>
    </row>
    <row r="17" s="51" customFormat="1" ht="15.75"/>
    <row r="18" s="51" customFormat="1" ht="15.75">
      <c r="A18" s="53" t="s">
        <v>59</v>
      </c>
    </row>
    <row r="19" s="51" customFormat="1" ht="15.75">
      <c r="B19" s="58" t="s">
        <v>56</v>
      </c>
    </row>
    <row r="20" s="51" customFormat="1" ht="15.75">
      <c r="B20" s="58" t="s">
        <v>57</v>
      </c>
    </row>
    <row r="21" s="51" customFormat="1" ht="15.75">
      <c r="B21" s="58" t="s">
        <v>58</v>
      </c>
    </row>
    <row r="22" s="51" customFormat="1" ht="15.75">
      <c r="B22" s="58" t="s">
        <v>60</v>
      </c>
    </row>
    <row r="23" s="51" customFormat="1" ht="15.75">
      <c r="B23" s="58" t="s">
        <v>61</v>
      </c>
    </row>
    <row r="24" s="51" customFormat="1" ht="15.75">
      <c r="B24" s="58" t="s">
        <v>62</v>
      </c>
    </row>
    <row r="25" s="51" customFormat="1" ht="15.75"/>
    <row r="26" ht="15.75">
      <c r="E26" s="49" t="s">
        <v>50</v>
      </c>
    </row>
    <row r="27" ht="15.75">
      <c r="E27" s="49" t="s">
        <v>51</v>
      </c>
    </row>
    <row r="28" ht="15.75">
      <c r="E28" s="49" t="s">
        <v>52</v>
      </c>
    </row>
    <row r="29" ht="15.75">
      <c r="E29" s="49" t="s">
        <v>53</v>
      </c>
    </row>
    <row r="30" ht="15.75">
      <c r="E30" s="49" t="s">
        <v>12</v>
      </c>
    </row>
  </sheetData>
  <sheetProtection/>
  <hyperlinks>
    <hyperlink ref="G11" r:id="rId1" display="www.illuminationamerica.com"/>
  </hyperlinks>
  <printOptions horizontalCentered="1" verticalCentered="1"/>
  <pageMargins left="0.5" right="0.5" top="0.75" bottom="0.75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0" sqref="A10"/>
    </sheetView>
  </sheetViews>
  <sheetFormatPr defaultColWidth="10.8984375" defaultRowHeight="15"/>
  <cols>
    <col min="1" max="1" width="39.8984375" style="1" customWidth="1"/>
    <col min="2" max="2" width="13.59765625" style="1" customWidth="1"/>
    <col min="3" max="3" width="13.5" style="1" customWidth="1"/>
    <col min="4" max="4" width="5.59765625" style="1" customWidth="1"/>
    <col min="5" max="5" width="10.8984375" style="1" customWidth="1"/>
    <col min="6" max="6" width="17.5" style="1" customWidth="1"/>
    <col min="7" max="16384" width="10.8984375" style="1" customWidth="1"/>
  </cols>
  <sheetData>
    <row r="1" ht="20.25">
      <c r="B1" s="41" t="s">
        <v>8</v>
      </c>
    </row>
    <row r="2" ht="15" customHeight="1">
      <c r="B2" s="42" t="s">
        <v>9</v>
      </c>
    </row>
    <row r="3" ht="12" customHeight="1"/>
    <row r="4" spans="1:6" ht="15" customHeight="1">
      <c r="A4" s="5" t="s">
        <v>7</v>
      </c>
      <c r="B4" s="28"/>
      <c r="E4" s="30" t="s">
        <v>6</v>
      </c>
      <c r="F4" s="30"/>
    </row>
    <row r="5" ht="12" customHeight="1"/>
    <row r="6" spans="1:4" ht="15" customHeight="1">
      <c r="A6" s="3"/>
      <c r="B6" s="4" t="s">
        <v>34</v>
      </c>
      <c r="C6" s="4" t="s">
        <v>33</v>
      </c>
      <c r="D6" s="4"/>
    </row>
    <row r="7" spans="1:3" ht="27.75" customHeight="1">
      <c r="A7" s="5" t="s">
        <v>32</v>
      </c>
      <c r="B7" s="25"/>
      <c r="C7" s="6"/>
    </row>
    <row r="8" spans="1:3" ht="15" customHeight="1">
      <c r="A8" s="5" t="s">
        <v>30</v>
      </c>
      <c r="B8" s="26"/>
      <c r="C8" s="26"/>
    </row>
    <row r="9" spans="1:3" ht="15" customHeight="1">
      <c r="A9" s="5" t="s">
        <v>55</v>
      </c>
      <c r="B9" s="27"/>
      <c r="C9" s="27"/>
    </row>
    <row r="10" spans="1:3" ht="15" customHeight="1">
      <c r="A10" s="5" t="s">
        <v>29</v>
      </c>
      <c r="B10" s="26"/>
      <c r="C10" s="40">
        <f>B10</f>
        <v>0</v>
      </c>
    </row>
    <row r="11" spans="1:3" ht="15" customHeight="1">
      <c r="A11" s="5" t="s">
        <v>35</v>
      </c>
      <c r="B11" s="26"/>
      <c r="C11" s="40">
        <f>B11</f>
        <v>0</v>
      </c>
    </row>
    <row r="12" spans="1:3" ht="15" customHeight="1">
      <c r="A12" s="5" t="s">
        <v>19</v>
      </c>
      <c r="B12" s="40">
        <f>B11*365</f>
        <v>0</v>
      </c>
      <c r="C12" s="40">
        <f>C11*365</f>
        <v>0</v>
      </c>
    </row>
    <row r="13" spans="1:3" ht="15" customHeight="1">
      <c r="A13" s="5" t="s">
        <v>31</v>
      </c>
      <c r="B13" s="27"/>
      <c r="C13" s="27"/>
    </row>
    <row r="14" spans="1:6" ht="15" customHeight="1">
      <c r="A14" s="5" t="s">
        <v>41</v>
      </c>
      <c r="B14" s="28"/>
      <c r="C14" s="28"/>
      <c r="F14" s="45"/>
    </row>
    <row r="15" spans="1:7" ht="15" customHeight="1">
      <c r="A15" s="5" t="s">
        <v>42</v>
      </c>
      <c r="B15" s="39">
        <f>E15*(E16/60)</f>
        <v>0</v>
      </c>
      <c r="C15" s="39">
        <f>B15</f>
        <v>0</v>
      </c>
      <c r="E15" s="29">
        <v>0</v>
      </c>
      <c r="F15" s="1" t="s">
        <v>25</v>
      </c>
      <c r="G15" s="55" t="s">
        <v>76</v>
      </c>
    </row>
    <row r="16" spans="2:6" ht="12" customHeight="1">
      <c r="B16" s="2"/>
      <c r="C16" s="2"/>
      <c r="E16" s="30">
        <v>0</v>
      </c>
      <c r="F16" s="1" t="s">
        <v>26</v>
      </c>
    </row>
    <row r="17" spans="1:3" ht="15" customHeight="1">
      <c r="A17" s="5" t="s">
        <v>37</v>
      </c>
      <c r="B17" s="9">
        <f>B14*B10</f>
        <v>0</v>
      </c>
      <c r="C17" s="9">
        <f>C14*C10</f>
        <v>0</v>
      </c>
    </row>
    <row r="18" spans="1:6" ht="15" customHeight="1">
      <c r="A18" s="5" t="s">
        <v>36</v>
      </c>
      <c r="B18" s="23">
        <v>0</v>
      </c>
      <c r="C18" s="9">
        <f>C17*E18</f>
        <v>0</v>
      </c>
      <c r="E18" s="31">
        <v>0</v>
      </c>
      <c r="F18" s="1" t="s">
        <v>5</v>
      </c>
    </row>
    <row r="19" spans="1:4" ht="15" customHeight="1">
      <c r="A19" s="5" t="s">
        <v>14</v>
      </c>
      <c r="B19" s="9">
        <f>B10*B15</f>
        <v>0</v>
      </c>
      <c r="C19" s="9">
        <f>C10*C15</f>
        <v>0</v>
      </c>
      <c r="D19" s="32"/>
    </row>
    <row r="20" spans="1:5" ht="15" customHeight="1">
      <c r="A20" s="7" t="s">
        <v>38</v>
      </c>
      <c r="B20" s="10">
        <f>B17+B18+B19</f>
        <v>0</v>
      </c>
      <c r="C20" s="10">
        <f>C17-C18+C19</f>
        <v>0</v>
      </c>
      <c r="D20" s="14"/>
      <c r="E20" s="1" t="e">
        <f>C20/B20</f>
        <v>#DIV/0!</v>
      </c>
    </row>
    <row r="21" spans="2:6" ht="15" customHeight="1">
      <c r="B21" s="7" t="s">
        <v>27</v>
      </c>
      <c r="C21" s="14">
        <f>C20-B20</f>
        <v>0</v>
      </c>
      <c r="D21" s="14"/>
      <c r="F21" s="45">
        <f>C17+C19</f>
        <v>0</v>
      </c>
    </row>
    <row r="22" spans="2:4" ht="12.75" customHeight="1">
      <c r="B22" s="2"/>
      <c r="C22" s="2"/>
      <c r="D22" s="2"/>
    </row>
    <row r="23" spans="1:4" ht="15" customHeight="1">
      <c r="A23" s="5" t="s">
        <v>39</v>
      </c>
      <c r="B23" s="12">
        <f>B8*B10*B11*365/1000</f>
        <v>0</v>
      </c>
      <c r="C23" s="12">
        <f>C8*C10*C11*365/1000</f>
        <v>0</v>
      </c>
      <c r="D23" s="33"/>
    </row>
    <row r="24" spans="1:4" ht="15" customHeight="1">
      <c r="A24" s="5" t="s">
        <v>40</v>
      </c>
      <c r="B24" s="9">
        <f>B23*B4</f>
        <v>0</v>
      </c>
      <c r="C24" s="9">
        <f>C23*B4</f>
        <v>0</v>
      </c>
      <c r="D24" s="32"/>
    </row>
    <row r="25" spans="2:4" ht="15" customHeight="1">
      <c r="B25" s="7" t="s">
        <v>15</v>
      </c>
      <c r="C25" s="9">
        <f>B24-C24</f>
        <v>0</v>
      </c>
      <c r="D25" s="32"/>
    </row>
    <row r="26" spans="2:4" ht="15" customHeight="1">
      <c r="B26" s="24" t="s">
        <v>43</v>
      </c>
      <c r="C26" s="15" t="e">
        <f>C24/B24</f>
        <v>#DIV/0!</v>
      </c>
      <c r="D26" s="34"/>
    </row>
    <row r="27" spans="2:4" ht="15" customHeight="1">
      <c r="B27" s="7" t="s">
        <v>28</v>
      </c>
      <c r="C27" s="13" t="e">
        <f>C21/C25*365</f>
        <v>#DIV/0!</v>
      </c>
      <c r="D27" s="35"/>
    </row>
    <row r="28" ht="15" customHeight="1"/>
    <row r="29" spans="1:4" ht="15" customHeight="1">
      <c r="A29" s="5" t="s">
        <v>16</v>
      </c>
      <c r="B29" s="8" t="e">
        <f>C13/B13</f>
        <v>#DIV/0!</v>
      </c>
      <c r="C29" s="8">
        <v>1</v>
      </c>
      <c r="D29" s="36"/>
    </row>
    <row r="30" spans="1:4" ht="15" customHeight="1">
      <c r="A30" s="5" t="s">
        <v>17</v>
      </c>
      <c r="B30" s="9" t="e">
        <f>B29*B20</f>
        <v>#DIV/0!</v>
      </c>
      <c r="C30" s="9">
        <f>C20</f>
        <v>0</v>
      </c>
      <c r="D30" s="32"/>
    </row>
    <row r="31" spans="1:4" ht="15" customHeight="1">
      <c r="A31" s="5" t="s">
        <v>20</v>
      </c>
      <c r="B31" s="11" t="e">
        <f>B13/B12</f>
        <v>#DIV/0!</v>
      </c>
      <c r="C31" s="11" t="e">
        <f>C13/C12</f>
        <v>#DIV/0!</v>
      </c>
      <c r="D31" s="37"/>
    </row>
    <row r="32" spans="2:4" ht="15" customHeight="1">
      <c r="B32" s="5" t="s">
        <v>18</v>
      </c>
      <c r="C32" s="9" t="e">
        <f>B30-C30</f>
        <v>#DIV/0!</v>
      </c>
      <c r="D32" s="32"/>
    </row>
    <row r="33" spans="2:4" ht="15" customHeight="1">
      <c r="B33" s="5" t="s">
        <v>21</v>
      </c>
      <c r="C33" s="9" t="e">
        <f>(B29-C29)*C19</f>
        <v>#DIV/0!</v>
      </c>
      <c r="D33" s="32"/>
    </row>
    <row r="34" spans="2:4" ht="15" customHeight="1">
      <c r="B34" s="7" t="s">
        <v>11</v>
      </c>
      <c r="C34" s="10" t="e">
        <f>C33+C32</f>
        <v>#DIV/0!</v>
      </c>
      <c r="D34" s="14"/>
    </row>
    <row r="35" spans="2:4" ht="15" customHeight="1">
      <c r="B35" s="16" t="s">
        <v>22</v>
      </c>
      <c r="C35" s="17" t="e">
        <f>C31*C25</f>
        <v>#DIV/0!</v>
      </c>
      <c r="D35" s="38"/>
    </row>
    <row r="36" spans="1:4" ht="15" customHeight="1">
      <c r="A36" s="19"/>
      <c r="B36" s="20" t="s">
        <v>24</v>
      </c>
      <c r="C36" s="10" t="e">
        <f>C35+C34</f>
        <v>#DIV/0!</v>
      </c>
      <c r="D36" s="14"/>
    </row>
    <row r="37" ht="15" customHeight="1"/>
    <row r="38" ht="15" customHeight="1">
      <c r="A38" s="18" t="s">
        <v>23</v>
      </c>
    </row>
    <row r="39" spans="1:4" ht="15" customHeight="1">
      <c r="A39" s="5" t="s">
        <v>13</v>
      </c>
      <c r="B39" s="12">
        <f>1.2*B23</f>
        <v>0</v>
      </c>
      <c r="C39" s="12">
        <f>1.2*C23</f>
        <v>0</v>
      </c>
      <c r="D39" s="33"/>
    </row>
    <row r="40" spans="1:4" ht="15" customHeight="1">
      <c r="A40" s="5" t="s">
        <v>10</v>
      </c>
      <c r="B40" s="13">
        <f>B39/100*7</f>
        <v>0</v>
      </c>
      <c r="C40" s="13">
        <f>C39/100*7</f>
        <v>0</v>
      </c>
      <c r="D40" s="35"/>
    </row>
    <row r="41" ht="15" customHeight="1"/>
    <row r="42" s="22" customFormat="1" ht="18.75">
      <c r="B42" s="21" t="s">
        <v>12</v>
      </c>
    </row>
    <row r="44" ht="15.75">
      <c r="A44" s="43" t="s">
        <v>4</v>
      </c>
    </row>
    <row r="45" ht="15.75">
      <c r="A45" s="44" t="s">
        <v>3</v>
      </c>
    </row>
  </sheetData>
  <sheetProtection/>
  <hyperlinks>
    <hyperlink ref="B42" r:id="rId1" display="www.MIPandL.org"/>
  </hyperlinks>
  <printOptions horizontalCentered="1" vertic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5" sqref="A5:IV37"/>
    </sheetView>
  </sheetViews>
  <sheetFormatPr defaultColWidth="8.796875" defaultRowHeight="15"/>
  <cols>
    <col min="1" max="1" width="20.59765625" style="0" customWidth="1"/>
    <col min="2" max="2" width="19.3984375" style="0" customWidth="1"/>
    <col min="3" max="3" width="16.5" style="0" customWidth="1"/>
    <col min="4" max="4" width="12.8984375" style="0" customWidth="1"/>
    <col min="5" max="5" width="11" style="0" customWidth="1"/>
    <col min="6" max="6" width="39" style="0" customWidth="1"/>
    <col min="7" max="16384" width="11" style="0" customWidth="1"/>
  </cols>
  <sheetData>
    <row r="1" ht="20.25">
      <c r="C1" s="41" t="s">
        <v>49</v>
      </c>
    </row>
    <row r="2" ht="18.75">
      <c r="C2" s="42" t="s">
        <v>48</v>
      </c>
    </row>
    <row r="4" spans="1:6" ht="15.75" customHeight="1" thickBot="1">
      <c r="A4" s="46" t="s">
        <v>44</v>
      </c>
      <c r="B4" s="46" t="s">
        <v>45</v>
      </c>
      <c r="C4" s="46" t="s">
        <v>46</v>
      </c>
      <c r="D4" s="46" t="s">
        <v>47</v>
      </c>
      <c r="E4" s="46" t="s">
        <v>1</v>
      </c>
      <c r="F4" s="46" t="s">
        <v>2</v>
      </c>
    </row>
    <row r="5" spans="1:6" ht="24" customHeight="1" thickTop="1">
      <c r="A5" s="48"/>
      <c r="B5" s="48"/>
      <c r="C5" s="48"/>
      <c r="D5" s="48"/>
      <c r="E5" s="48"/>
      <c r="F5" s="48"/>
    </row>
    <row r="6" spans="1:6" ht="24" customHeight="1">
      <c r="A6" s="47"/>
      <c r="B6" s="47"/>
      <c r="C6" s="47"/>
      <c r="D6" s="47"/>
      <c r="E6" s="47"/>
      <c r="F6" s="47"/>
    </row>
    <row r="7" spans="1:6" ht="24" customHeight="1">
      <c r="A7" s="47"/>
      <c r="B7" s="47"/>
      <c r="C7" s="47"/>
      <c r="D7" s="47"/>
      <c r="E7" s="47"/>
      <c r="F7" s="47"/>
    </row>
    <row r="8" spans="1:6" ht="24" customHeight="1">
      <c r="A8" s="47"/>
      <c r="B8" s="47"/>
      <c r="C8" s="47"/>
      <c r="D8" s="47"/>
      <c r="E8" s="47"/>
      <c r="F8" s="47"/>
    </row>
    <row r="9" spans="1:6" ht="24" customHeight="1">
      <c r="A9" s="47"/>
      <c r="B9" s="47"/>
      <c r="C9" s="47"/>
      <c r="D9" s="47"/>
      <c r="E9" s="47"/>
      <c r="F9" s="47"/>
    </row>
    <row r="10" spans="1:6" ht="24" customHeight="1">
      <c r="A10" s="47"/>
      <c r="B10" s="47"/>
      <c r="C10" s="47"/>
      <c r="D10" s="47"/>
      <c r="E10" s="47"/>
      <c r="F10" s="47"/>
    </row>
    <row r="11" spans="1:6" ht="24" customHeight="1">
      <c r="A11" s="47"/>
      <c r="B11" s="47"/>
      <c r="C11" s="47"/>
      <c r="D11" s="47"/>
      <c r="E11" s="47"/>
      <c r="F11" s="47"/>
    </row>
    <row r="12" spans="1:6" ht="24" customHeight="1">
      <c r="A12" s="47"/>
      <c r="B12" s="47"/>
      <c r="C12" s="47"/>
      <c r="D12" s="47"/>
      <c r="E12" s="47"/>
      <c r="F12" s="47"/>
    </row>
    <row r="13" spans="1:6" ht="24" customHeight="1">
      <c r="A13" s="47"/>
      <c r="B13" s="47"/>
      <c r="C13" s="47"/>
      <c r="D13" s="47"/>
      <c r="E13" s="47"/>
      <c r="F13" s="47"/>
    </row>
    <row r="14" spans="1:6" ht="24" customHeight="1">
      <c r="A14" s="47"/>
      <c r="B14" s="47"/>
      <c r="C14" s="47"/>
      <c r="D14" s="47"/>
      <c r="E14" s="47"/>
      <c r="F14" s="47"/>
    </row>
    <row r="15" spans="1:6" ht="24" customHeight="1">
      <c r="A15" s="47"/>
      <c r="B15" s="47"/>
      <c r="C15" s="47"/>
      <c r="D15" s="47"/>
      <c r="E15" s="47"/>
      <c r="F15" s="47"/>
    </row>
    <row r="16" spans="1:6" ht="24" customHeight="1">
      <c r="A16" s="47"/>
      <c r="B16" s="47"/>
      <c r="C16" s="47"/>
      <c r="D16" s="47"/>
      <c r="E16" s="47"/>
      <c r="F16" s="47"/>
    </row>
    <row r="17" spans="1:6" ht="24" customHeight="1">
      <c r="A17" s="47"/>
      <c r="B17" s="47"/>
      <c r="C17" s="47"/>
      <c r="D17" s="47"/>
      <c r="E17" s="47"/>
      <c r="F17" s="47"/>
    </row>
    <row r="18" spans="1:6" ht="24" customHeight="1">
      <c r="A18" s="47"/>
      <c r="B18" s="47"/>
      <c r="C18" s="47"/>
      <c r="D18" s="47"/>
      <c r="E18" s="47"/>
      <c r="F18" s="47"/>
    </row>
    <row r="19" spans="1:6" ht="24" customHeight="1">
      <c r="A19" s="47"/>
      <c r="B19" s="47"/>
      <c r="C19" s="47"/>
      <c r="D19" s="47"/>
      <c r="E19" s="47"/>
      <c r="F19" s="47"/>
    </row>
    <row r="20" spans="1:6" ht="24" customHeight="1">
      <c r="A20" s="47"/>
      <c r="B20" s="47"/>
      <c r="C20" s="47"/>
      <c r="D20" s="47"/>
      <c r="E20" s="47"/>
      <c r="F20" s="47"/>
    </row>
    <row r="21" spans="1:6" ht="24" customHeight="1">
      <c r="A21" s="47"/>
      <c r="B21" s="47"/>
      <c r="C21" s="47"/>
      <c r="D21" s="47"/>
      <c r="E21" s="47"/>
      <c r="F21" s="47"/>
    </row>
    <row r="22" spans="1:6" ht="24" customHeight="1">
      <c r="A22" s="47"/>
      <c r="B22" s="47"/>
      <c r="C22" s="47"/>
      <c r="D22" s="47"/>
      <c r="E22" s="47"/>
      <c r="F22" s="47"/>
    </row>
    <row r="23" spans="1:6" ht="24" customHeight="1">
      <c r="A23" s="47"/>
      <c r="B23" s="47"/>
      <c r="C23" s="47"/>
      <c r="D23" s="47"/>
      <c r="E23" s="47"/>
      <c r="F23" s="47"/>
    </row>
    <row r="24" spans="1:6" ht="24" customHeight="1">
      <c r="A24" s="47"/>
      <c r="B24" s="47"/>
      <c r="C24" s="47"/>
      <c r="D24" s="47"/>
      <c r="E24" s="47"/>
      <c r="F24" s="47"/>
    </row>
    <row r="25" spans="1:6" ht="24" customHeight="1">
      <c r="A25" s="47"/>
      <c r="B25" s="47"/>
      <c r="C25" s="47"/>
      <c r="D25" s="47"/>
      <c r="E25" s="47"/>
      <c r="F25" s="47"/>
    </row>
    <row r="26" spans="1:6" ht="24" customHeight="1">
      <c r="A26" s="47"/>
      <c r="B26" s="47"/>
      <c r="C26" s="47"/>
      <c r="D26" s="47"/>
      <c r="E26" s="47"/>
      <c r="F26" s="47"/>
    </row>
    <row r="27" spans="1:6" ht="24" customHeight="1">
      <c r="A27" s="47"/>
      <c r="B27" s="47"/>
      <c r="C27" s="47"/>
      <c r="D27" s="47"/>
      <c r="E27" s="47"/>
      <c r="F27" s="47"/>
    </row>
    <row r="28" spans="1:6" ht="24" customHeight="1">
      <c r="A28" s="47"/>
      <c r="B28" s="47"/>
      <c r="C28" s="47"/>
      <c r="D28" s="47"/>
      <c r="E28" s="47"/>
      <c r="F28" s="47"/>
    </row>
    <row r="29" spans="1:6" ht="24" customHeight="1">
      <c r="A29" s="47"/>
      <c r="B29" s="47"/>
      <c r="C29" s="47"/>
      <c r="D29" s="47"/>
      <c r="E29" s="47"/>
      <c r="F29" s="47"/>
    </row>
    <row r="30" spans="1:6" ht="24" customHeight="1">
      <c r="A30" s="47"/>
      <c r="B30" s="47"/>
      <c r="C30" s="47"/>
      <c r="D30" s="47"/>
      <c r="E30" s="47"/>
      <c r="F30" s="47"/>
    </row>
    <row r="31" spans="1:6" ht="24" customHeight="1">
      <c r="A31" s="47"/>
      <c r="B31" s="47"/>
      <c r="C31" s="47"/>
      <c r="D31" s="47"/>
      <c r="E31" s="47"/>
      <c r="F31" s="47"/>
    </row>
    <row r="32" spans="1:6" ht="24" customHeight="1">
      <c r="A32" s="47"/>
      <c r="B32" s="47"/>
      <c r="C32" s="47"/>
      <c r="D32" s="47"/>
      <c r="E32" s="47"/>
      <c r="F32" s="47"/>
    </row>
    <row r="33" spans="1:6" ht="24" customHeight="1">
      <c r="A33" s="47"/>
      <c r="B33" s="47"/>
      <c r="C33" s="47"/>
      <c r="D33" s="47"/>
      <c r="E33" s="47"/>
      <c r="F33" s="47"/>
    </row>
    <row r="34" spans="1:6" ht="24" customHeight="1">
      <c r="A34" s="47"/>
      <c r="B34" s="47"/>
      <c r="C34" s="47"/>
      <c r="D34" s="47"/>
      <c r="E34" s="47"/>
      <c r="F34" s="47"/>
    </row>
    <row r="35" spans="1:6" ht="24" customHeight="1">
      <c r="A35" s="47"/>
      <c r="B35" s="47"/>
      <c r="C35" s="47"/>
      <c r="D35" s="47"/>
      <c r="E35" s="47"/>
      <c r="F35" s="47"/>
    </row>
    <row r="36" spans="1:6" ht="24" customHeight="1">
      <c r="A36" s="47"/>
      <c r="B36" s="47"/>
      <c r="C36" s="47"/>
      <c r="D36" s="47"/>
      <c r="E36" s="47"/>
      <c r="F36" s="47"/>
    </row>
    <row r="37" spans="1:6" ht="24" customHeight="1">
      <c r="A37" s="47"/>
      <c r="B37" s="47"/>
      <c r="C37" s="47"/>
      <c r="D37" s="47"/>
      <c r="E37" s="47"/>
      <c r="F37" s="47"/>
    </row>
  </sheetData>
  <sheetProtection/>
  <printOptions horizontalCentered="1" verticalCentered="1"/>
  <pageMargins left="0.5" right="0.5" top="0.75" bottom="0.75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Capital Needs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Nutt-Powell</dc:creator>
  <cp:keywords/>
  <dc:description/>
  <cp:lastModifiedBy>VinceMara</cp:lastModifiedBy>
  <cp:lastPrinted>2013-04-30T12:18:12Z</cp:lastPrinted>
  <dcterms:created xsi:type="dcterms:W3CDTF">2013-04-28T10:26:40Z</dcterms:created>
  <dcterms:modified xsi:type="dcterms:W3CDTF">2014-02-05T16:30:52Z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